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30" yWindow="1800" windowWidth="27000" windowHeight="15150" tabRatio="645" firstSheet="0" activeTab="0" autoFilterDateGrouping="1"/>
  </bookViews>
  <sheets>
    <sheet xmlns:r="http://schemas.openxmlformats.org/officeDocument/2006/relationships" name="견적서" sheetId="1" state="visible" r:id="rId1"/>
  </sheets>
  <externalReferences>
    <externalReference xmlns:r="http://schemas.openxmlformats.org/officeDocument/2006/relationships" r:id="rId2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  <definedName name="endic" localSheetId="0">견적서!#REF!</definedName>
    <definedName name="_xlnm.Print_Area" localSheetId="0">'견적서'!$A$1:$G$34</definedName>
  </definedNames>
  <calcPr calcId="191028" fullCalcOnLoad="1"/>
</workbook>
</file>

<file path=xl/styles.xml><?xml version="1.0" encoding="utf-8"?>
<styleSheet xmlns="http://schemas.openxmlformats.org/spreadsheetml/2006/main">
  <numFmts count="10">
    <numFmt numFmtId="164" formatCode="yyyy&quot;년&quot;\ m&quot;월&quot;\ d&quot;일&quot;;@"/>
    <numFmt numFmtId="165" formatCode="&quot;₩&quot;#,##0"/>
    <numFmt numFmtId="166" formatCode="_-* #,##0.0_-;\-* #,##0.0_-;_-* &quot;-&quot;?_-;_-@_-"/>
    <numFmt numFmtId="167" formatCode="_-* #,##0_-;\-* #,##0_-;_-* &quot;-&quot;_-;_-@_-"/>
    <numFmt numFmtId="168" formatCode="#,##0;[Red]#,##0"/>
    <numFmt numFmtId="169" formatCode="_-* #,##0.00_-;\-* #,##0.00_-;_-* &quot;-&quot;??_-;_-@_-"/>
    <numFmt numFmtId="170" formatCode="&quot;₩&quot;#,##0_);[Red]\(&quot;₩&quot;#,##0\)"/>
    <numFmt numFmtId="171" formatCode="#,##0_ &quot;건&quot;"/>
    <numFmt numFmtId="172" formatCode="#,##0_ &quot;표본&quot;"/>
    <numFmt numFmtId="173" formatCode="_-* #,##0.000_-;\-* #,##0.000_-;_-* &quot;-&quot;_-;_-@_-"/>
  </numFmts>
  <fonts count="25">
    <font>
      <name val="돋움"/>
      <charset val="129"/>
      <family val="3"/>
      <sz val="11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돋움"/>
      <charset val="129"/>
      <family val="3"/>
      <sz val="8"/>
    </font>
    <font>
      <name val="굴림"/>
      <charset val="129"/>
      <family val="3"/>
      <sz val="10"/>
    </font>
    <font>
      <name val="Helv"/>
      <family val="2"/>
      <sz val="10"/>
    </font>
    <font>
      <name val="맑은 고딕"/>
      <charset val="129"/>
      <family val="3"/>
      <sz val="11"/>
    </font>
    <font>
      <name val="맑은 고딕"/>
      <charset val="129"/>
      <family val="3"/>
      <b val="1"/>
      <sz val="10"/>
    </font>
    <font>
      <name val="맑은 고딕"/>
      <charset val="129"/>
      <family val="3"/>
      <b val="1"/>
      <sz val="9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rgb="FF3F3B3A"/>
      <sz val="11"/>
    </font>
    <font>
      <name val="맑은 고딕"/>
      <charset val="129"/>
      <family val="3"/>
      <color rgb="FF3F3B3A"/>
      <sz val="8"/>
    </font>
    <font>
      <name val="맑은 고딕"/>
      <charset val="129"/>
      <family val="3"/>
      <color rgb="FF3F3B3A"/>
      <sz val="9"/>
    </font>
    <font>
      <name val="맑은 고딕"/>
      <charset val="129"/>
      <family val="3"/>
      <color rgb="FF3F3B3A"/>
      <sz val="10"/>
    </font>
    <font>
      <name val="맑은 고딕"/>
      <charset val="129"/>
      <family val="3"/>
      <b val="1"/>
      <color rgb="FF3F3B3A"/>
      <sz val="9"/>
    </font>
    <font>
      <name val="맑은 고딕"/>
      <charset val="129"/>
      <family val="3"/>
      <b val="1"/>
      <color rgb="FF3F3B3A"/>
      <sz val="10"/>
    </font>
    <font>
      <name val="맑은 고딕"/>
      <charset val="129"/>
      <family val="3"/>
      <b val="1"/>
      <color rgb="FF3F3B3A"/>
      <sz val="8"/>
    </font>
    <font>
      <name val="맑은 고딕"/>
      <charset val="129"/>
      <family val="3"/>
      <b val="1"/>
      <color rgb="FF3F3B3A"/>
      <sz val="36"/>
    </font>
    <font>
      <name val="맑은 고딕"/>
      <charset val="129"/>
      <family val="3"/>
      <b val="1"/>
      <color rgb="FF3F3B3A"/>
      <sz val="18"/>
    </font>
    <font>
      <name val="맑은 고딕"/>
      <charset val="129"/>
      <family val="3"/>
      <b val="1"/>
      <color theme="0"/>
      <sz val="11"/>
    </font>
    <font>
      <name val="맑은 고딕"/>
      <charset val="129"/>
      <family val="3"/>
      <color theme="0"/>
      <sz val="11"/>
    </font>
    <font>
      <name val="Arial"/>
      <family val="2"/>
      <color rgb="FF000000"/>
      <sz val="10"/>
    </font>
    <font>
      <name val="맑은 고딕"/>
      <charset val="129"/>
      <family val="3"/>
      <sz val="9"/>
    </font>
    <font>
      <name val="맑은 고딕"/>
      <charset val="204"/>
      <family val="3"/>
      <sz val="9"/>
    </font>
  </fonts>
  <fills count="7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41E"/>
        <bgColor indexed="64"/>
      </patternFill>
    </fill>
    <fill>
      <patternFill patternType="solid">
        <fgColor theme="1" tint="0.0499893185216834"/>
        <bgColor indexed="64"/>
      </patternFill>
    </fill>
  </fills>
  <borders count="38">
    <border>
      <left/>
      <right/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8FC41E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9"/>
      </right>
      <top/>
      <bottom style="thin">
        <color rgb="FF8FC41E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indexed="64"/>
      </bottom>
      <diagonal/>
    </border>
    <border>
      <left/>
      <right style="hair">
        <color indexed="9"/>
      </right>
      <top/>
      <bottom/>
      <diagonal/>
    </border>
    <border>
      <left/>
      <right style="hair">
        <color indexed="9"/>
      </right>
      <top style="thin">
        <color rgb="FF8FC41E"/>
      </top>
      <bottom style="thin">
        <color indexed="64"/>
      </bottom>
      <diagonal/>
    </border>
    <border>
      <left/>
      <right/>
      <top style="thin">
        <color rgb="FF8FC41E"/>
      </top>
      <bottom style="thin">
        <color indexed="64"/>
      </bottom>
      <diagonal/>
    </border>
    <border>
      <left style="thin">
        <color rgb="FF3F3B3A"/>
      </left>
      <right style="thin">
        <color rgb="FF3F3B3A"/>
      </right>
      <top style="thin">
        <color rgb="FF3F3B3A"/>
      </top>
      <bottom style="thin">
        <color indexed="64"/>
      </bottom>
      <diagonal/>
    </border>
    <border>
      <left/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B3A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rgb="FF8FC41E"/>
      </top>
      <bottom/>
      <diagonal/>
    </border>
    <border>
      <left/>
      <right style="hair">
        <color indexed="9"/>
      </right>
      <top style="thin">
        <color rgb="FF8FC41E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3F3B3A"/>
      </right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auto="1"/>
      </bottom>
      <diagonal/>
    </border>
    <border>
      <left style="thin">
        <color rgb="FF3F3B3A"/>
      </left>
      <right style="thin">
        <color rgb="FF3F3B3A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8">
    <xf numFmtId="0" fontId="3" fillId="0" borderId="0" applyAlignment="1">
      <alignment vertical="center"/>
    </xf>
    <xf numFmtId="9" fontId="5" fillId="0" borderId="0"/>
    <xf numFmtId="41" fontId="3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6" fillId="0" borderId="0"/>
    <xf numFmtId="0" fontId="5" fillId="0" borderId="0"/>
    <xf numFmtId="0" fontId="10" fillId="0" borderId="0" applyAlignment="1">
      <alignment vertical="center"/>
    </xf>
    <xf numFmtId="0" fontId="10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41" fontId="3" fillId="0" borderId="0"/>
    <xf numFmtId="0" fontId="2" fillId="0" borderId="0" applyAlignment="1">
      <alignment vertical="center"/>
    </xf>
    <xf numFmtId="0" fontId="2" fillId="0" borderId="0" applyAlignment="1">
      <alignment vertical="center"/>
    </xf>
    <xf numFmtId="0" fontId="22" fillId="0" borderId="0"/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42" fontId="3" fillId="0" borderId="0"/>
    <xf numFmtId="0" fontId="3" fillId="0" borderId="0"/>
    <xf numFmtId="0" fontId="3" fillId="0" borderId="0"/>
  </cellStyleXfs>
  <cellXfs count="134">
    <xf numFmtId="0" fontId="0" fillId="0" borderId="0" applyAlignment="1" pivotButton="0" quotePrefix="0" xfId="0">
      <alignment vertical="center"/>
    </xf>
    <xf numFmtId="0" fontId="11" fillId="0" borderId="1" applyAlignment="1" pivotButton="0" quotePrefix="0" xfId="0">
      <alignment vertical="center"/>
    </xf>
    <xf numFmtId="0" fontId="14" fillId="2" borderId="0" applyAlignment="1" pivotButton="0" quotePrefix="0" xfId="0">
      <alignment horizontal="center" vertical="center"/>
    </xf>
    <xf numFmtId="0" fontId="11" fillId="0" borderId="2" applyAlignment="1" pivotButton="0" quotePrefix="0" xfId="0">
      <alignment vertical="center"/>
    </xf>
    <xf numFmtId="164" fontId="14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center" vertical="center" wrapText="1"/>
    </xf>
    <xf numFmtId="0" fontId="17" fillId="0" borderId="4" applyAlignment="1" pivotButton="0" quotePrefix="0" xfId="0">
      <alignment horizontal="center" vertical="center" wrapText="1"/>
    </xf>
    <xf numFmtId="0" fontId="17" fillId="0" borderId="5" applyAlignment="1" pivotButton="0" quotePrefix="0" xfId="0">
      <alignment horizontal="center" vertical="center" wrapText="1"/>
    </xf>
    <xf numFmtId="0" fontId="12" fillId="0" borderId="3" applyAlignment="1" pivotButton="0" quotePrefix="0" xfId="0">
      <alignment vertical="center" wrapText="1"/>
    </xf>
    <xf numFmtId="165" fontId="12" fillId="0" borderId="4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14" fillId="4" borderId="0" applyAlignment="1" pivotButton="0" quotePrefix="0" xfId="0">
      <alignment vertical="center"/>
    </xf>
    <xf numFmtId="165" fontId="12" fillId="0" borderId="3" applyAlignment="1" pivotButton="0" quotePrefix="0" xfId="0">
      <alignment vertical="center" wrapText="1"/>
    </xf>
    <xf numFmtId="0" fontId="17" fillId="0" borderId="3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center"/>
    </xf>
    <xf numFmtId="0" fontId="9" fillId="3" borderId="4" applyAlignment="1" pivotButton="0" quotePrefix="0" xfId="0">
      <alignment horizontal="center"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9" fontId="21" fillId="0" borderId="1" applyAlignment="1" pivotButton="0" quotePrefix="0" xfId="0">
      <alignment vertical="center"/>
    </xf>
    <xf numFmtId="166" fontId="11" fillId="0" borderId="2" applyAlignment="1" pivotButton="0" quotePrefix="0" xfId="0">
      <alignment vertical="center"/>
    </xf>
    <xf numFmtId="0" fontId="13" fillId="0" borderId="7" applyAlignment="1" pivotButton="0" quotePrefix="0" xfId="0">
      <alignment vertical="top" wrapText="1"/>
    </xf>
    <xf numFmtId="0" fontId="13" fillId="0" borderId="7" applyAlignment="1" pivotButton="0" quotePrefix="0" xfId="0">
      <alignment vertical="top"/>
    </xf>
    <xf numFmtId="167" fontId="11" fillId="0" borderId="1" applyAlignment="1" pivotButton="0" quotePrefix="0" xfId="2">
      <alignment vertical="center"/>
    </xf>
    <xf numFmtId="0" fontId="14" fillId="2" borderId="0" applyAlignment="1" pivotButton="0" quotePrefix="0" xfId="0">
      <alignment horizontal="left" vertical="center"/>
    </xf>
    <xf numFmtId="168" fontId="9" fillId="3" borderId="4" applyAlignment="1" pivotButton="0" quotePrefix="0" xfId="0">
      <alignment horizontal="center" vertical="center"/>
    </xf>
    <xf numFmtId="169" fontId="7" fillId="0" borderId="2" applyAlignment="1" pivotButton="0" quotePrefix="0" xfId="0">
      <alignment vertical="center"/>
    </xf>
    <xf numFmtId="0" fontId="23" fillId="0" borderId="13" applyAlignment="1" pivotButton="0" quotePrefix="0" xfId="0">
      <alignment horizontal="center" vertical="center" wrapText="1"/>
    </xf>
    <xf numFmtId="0" fontId="9" fillId="3" borderId="13" applyAlignment="1" pivotButton="0" quotePrefix="0" xfId="0">
      <alignment horizontal="center" vertical="center"/>
    </xf>
    <xf numFmtId="168" fontId="23" fillId="0" borderId="4" applyAlignment="1" pivotButton="0" quotePrefix="1" xfId="0">
      <alignment vertical="center" wrapText="1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/>
    </xf>
    <xf numFmtId="0" fontId="13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167" fontId="8" fillId="0" borderId="3" applyAlignment="1" pivotButton="0" quotePrefix="0" xfId="0">
      <alignment vertical="center" wrapText="1"/>
    </xf>
    <xf numFmtId="168" fontId="20" fillId="6" borderId="19" applyAlignment="1" pivotButton="0" quotePrefix="0" xfId="0">
      <alignment vertical="center"/>
    </xf>
    <xf numFmtId="170" fontId="23" fillId="0" borderId="4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2" fontId="23" fillId="0" borderId="4" applyAlignment="1" pivotButton="0" quotePrefix="0" xfId="0">
      <alignment horizontal="center" vertical="center"/>
    </xf>
    <xf numFmtId="168" fontId="24" fillId="0" borderId="4" applyAlignment="1" pivotButton="0" quotePrefix="1" xfId="0">
      <alignment vertical="center" wrapText="1"/>
    </xf>
    <xf numFmtId="0" fontId="11" fillId="5" borderId="9" applyAlignment="1" pivotButton="0" quotePrefix="0" xfId="0">
      <alignment horizontal="center" vertical="center"/>
    </xf>
    <xf numFmtId="0" fontId="11" fillId="5" borderId="12" applyAlignment="1" pivotButton="0" quotePrefix="0" xfId="0">
      <alignment horizontal="center" vertical="center"/>
    </xf>
    <xf numFmtId="0" fontId="20" fillId="6" borderId="13" applyAlignment="1" pivotButton="0" quotePrefix="0" xfId="0">
      <alignment horizontal="center" vertical="center"/>
    </xf>
    <xf numFmtId="0" fontId="20" fillId="6" borderId="14" applyAlignment="1" pivotButton="0" quotePrefix="0" xfId="0">
      <alignment horizontal="center" vertical="center"/>
    </xf>
    <xf numFmtId="0" fontId="20" fillId="6" borderId="15" applyAlignment="1" pivotButton="0" quotePrefix="0" xfId="0">
      <alignment horizontal="center" vertical="center"/>
    </xf>
    <xf numFmtId="170" fontId="20" fillId="6" borderId="25" applyAlignment="1" pivotButton="0" quotePrefix="0" xfId="0">
      <alignment horizontal="right" vertical="center"/>
    </xf>
    <xf numFmtId="170" fontId="20" fillId="6" borderId="15" applyAlignment="1" pivotButton="0" quotePrefix="0" xfId="0">
      <alignment horizontal="right" vertical="center"/>
    </xf>
    <xf numFmtId="0" fontId="15" fillId="0" borderId="20" applyAlignment="1" pivotButton="0" quotePrefix="0" xfId="0">
      <alignment horizontal="left" vertical="top" wrapText="1"/>
    </xf>
    <xf numFmtId="0" fontId="15" fillId="0" borderId="21" applyAlignment="1" pivotButton="0" quotePrefix="0" xfId="0">
      <alignment horizontal="left" vertical="top"/>
    </xf>
    <xf numFmtId="0" fontId="15" fillId="0" borderId="22" applyAlignment="1" pivotButton="0" quotePrefix="0" xfId="0">
      <alignment horizontal="left" vertical="top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7" applyAlignment="1" pivotButton="0" quotePrefix="0" xfId="0">
      <alignment horizontal="left" vertical="top" wrapText="1"/>
    </xf>
    <xf numFmtId="0" fontId="13" fillId="0" borderId="7" applyAlignment="1" pivotButton="0" quotePrefix="0" xfId="0">
      <alignment horizontal="left" vertical="top"/>
    </xf>
    <xf numFmtId="0" fontId="13" fillId="0" borderId="10" applyAlignment="1" pivotButton="0" quotePrefix="0" xfId="0">
      <alignment horizontal="center" vertical="center" wrapText="1"/>
    </xf>
    <xf numFmtId="0" fontId="13" fillId="0" borderId="11" applyAlignment="1" pivotButton="0" quotePrefix="0" xfId="0">
      <alignment horizontal="center" vertical="center" wrapText="1"/>
    </xf>
    <xf numFmtId="0" fontId="15" fillId="0" borderId="6" applyAlignment="1" pivotButton="0" quotePrefix="0" xfId="0">
      <alignment horizontal="left" vertical="center" wrapText="1"/>
    </xf>
    <xf numFmtId="0" fontId="15" fillId="0" borderId="7" applyAlignment="1" pivotButton="0" quotePrefix="0" xfId="0">
      <alignment horizontal="left" vertical="center" wrapText="1"/>
    </xf>
    <xf numFmtId="0" fontId="15" fillId="0" borderId="8" applyAlignment="1" pivotButton="0" quotePrefix="0" xfId="0">
      <alignment horizontal="left" vertical="center" wrapText="1"/>
    </xf>
    <xf numFmtId="0" fontId="16" fillId="0" borderId="18" applyAlignment="1" pivotButton="0" quotePrefix="0" xfId="0">
      <alignment vertical="center"/>
    </xf>
    <xf numFmtId="0" fontId="16" fillId="0" borderId="17" applyAlignment="1" pivotButton="0" quotePrefix="0" xfId="0">
      <alignment vertical="center"/>
    </xf>
    <xf numFmtId="0" fontId="9" fillId="3" borderId="13" applyAlignment="1" pivotButton="0" quotePrefix="0" xfId="0">
      <alignment horizontal="center" vertical="center"/>
    </xf>
    <xf numFmtId="0" fontId="9" fillId="3" borderId="3" applyAlignment="1" pivotButton="0" quotePrefix="0" xfId="0">
      <alignment horizontal="center" vertical="center"/>
    </xf>
    <xf numFmtId="0" fontId="23" fillId="0" borderId="23" applyAlignment="1" pivotButton="0" quotePrefix="0" xfId="0">
      <alignment horizontal="center" vertical="center" wrapText="1"/>
    </xf>
    <xf numFmtId="0" fontId="23" fillId="0" borderId="24" applyAlignment="1" pivotButton="0" quotePrefix="0" xfId="0">
      <alignment horizontal="center" vertical="center" wrapText="1"/>
    </xf>
    <xf numFmtId="0" fontId="23" fillId="0" borderId="6" applyAlignment="1" pivotButton="0" quotePrefix="0" xfId="0">
      <alignment horizontal="center" vertical="center" wrapText="1"/>
    </xf>
    <xf numFmtId="167" fontId="23" fillId="0" borderId="13" applyAlignment="1" pivotButton="0" quotePrefix="0" xfId="2">
      <alignment horizontal="right" vertical="center"/>
    </xf>
    <xf numFmtId="167" fontId="23" fillId="0" borderId="3" applyAlignment="1" pivotButton="0" quotePrefix="0" xfId="2">
      <alignment horizontal="right" vertical="center"/>
    </xf>
    <xf numFmtId="170" fontId="23" fillId="0" borderId="13" applyAlignment="1" pivotButton="0" quotePrefix="0" xfId="0">
      <alignment horizontal="right" vertical="center"/>
    </xf>
    <xf numFmtId="170" fontId="23" fillId="0" borderId="3" applyAlignment="1" pivotButton="0" quotePrefix="0" xfId="0">
      <alignment horizontal="right" vertical="center"/>
    </xf>
    <xf numFmtId="0" fontId="8" fillId="0" borderId="1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center" vertical="center" wrapText="1"/>
    </xf>
    <xf numFmtId="170" fontId="8" fillId="0" borderId="13" applyAlignment="1" pivotButton="0" quotePrefix="0" xfId="0">
      <alignment vertical="center" wrapText="1"/>
    </xf>
    <xf numFmtId="170" fontId="8" fillId="0" borderId="3" applyAlignment="1" pivotButton="0" quotePrefix="0" xfId="0">
      <alignment vertical="center" wrapText="1"/>
    </xf>
    <xf numFmtId="0" fontId="14" fillId="0" borderId="9" applyAlignment="1" pivotButton="0" quotePrefix="0" xfId="0">
      <alignment vertical="center"/>
    </xf>
    <xf numFmtId="0" fontId="18" fillId="2" borderId="0" applyAlignment="1" pivotButton="0" quotePrefix="0" xfId="0">
      <alignment horizontal="center" vertical="center"/>
    </xf>
    <xf numFmtId="0" fontId="19" fillId="2" borderId="0" applyAlignment="1" pivotButton="0" quotePrefix="0" xfId="0">
      <alignment horizontal="center" vertical="center" wrapText="1"/>
    </xf>
    <xf numFmtId="0" fontId="19" fillId="2" borderId="0" applyAlignment="1" pivotButton="0" quotePrefix="0" xfId="0">
      <alignment horizontal="center" vertical="center"/>
    </xf>
    <xf numFmtId="0" fontId="12" fillId="5" borderId="0" applyAlignment="1" pivotButton="0" quotePrefix="0" xfId="0">
      <alignment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16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0" fontId="14" fillId="2" borderId="16" applyAlignment="1" pivotButton="0" quotePrefix="0" xfId="0">
      <alignment vertical="center" wrapText="1"/>
    </xf>
    <xf numFmtId="173" fontId="11" fillId="0" borderId="1" applyAlignment="1" pivotButton="0" quotePrefix="0" xfId="0">
      <alignment vertical="center"/>
    </xf>
    <xf numFmtId="0" fontId="0" fillId="0" borderId="0" pivotButton="0" quotePrefix="0" xfId="0"/>
    <xf numFmtId="0" fontId="0" fillId="0" borderId="16" pivotButton="0" quotePrefix="0" xfId="0"/>
    <xf numFmtId="164" fontId="14" fillId="2" borderId="0" applyAlignment="1" pivotButton="0" quotePrefix="0" xfId="0">
      <alignment horizontal="left" vertical="center"/>
    </xf>
    <xf numFmtId="0" fontId="0" fillId="0" borderId="9" pivotButton="0" quotePrefix="0" xfId="0"/>
    <xf numFmtId="167" fontId="11" fillId="0" borderId="1" applyAlignment="1" pivotButton="0" quotePrefix="0" xfId="2">
      <alignment vertical="center"/>
    </xf>
    <xf numFmtId="0" fontId="0" fillId="0" borderId="18" pivotButton="0" quotePrefix="0" xfId="0"/>
    <xf numFmtId="0" fontId="0" fillId="0" borderId="17" pivotButton="0" quotePrefix="0" xfId="0"/>
    <xf numFmtId="0" fontId="9" fillId="3" borderId="28" applyAlignment="1" pivotButton="0" quotePrefix="0" xfId="0">
      <alignment horizontal="center" vertical="center"/>
    </xf>
    <xf numFmtId="0" fontId="0" fillId="0" borderId="31" pivotButton="0" quotePrefix="0" xfId="0"/>
    <xf numFmtId="168" fontId="9" fillId="3" borderId="4" applyAlignment="1" pivotButton="0" quotePrefix="0" xfId="0">
      <alignment horizontal="center" vertical="center"/>
    </xf>
    <xf numFmtId="0" fontId="23" fillId="0" borderId="32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0" fontId="23" fillId="0" borderId="4" applyAlignment="1" pivotButton="0" quotePrefix="0" xfId="0">
      <alignment horizontal="center" vertical="center" wrapText="1"/>
    </xf>
    <xf numFmtId="167" fontId="23" fillId="0" borderId="28" applyAlignment="1" pivotButton="0" quotePrefix="0" xfId="2">
      <alignment horizontal="right" vertical="center"/>
    </xf>
    <xf numFmtId="168" fontId="24" fillId="0" borderId="4" applyAlignment="1" pivotButton="0" quotePrefix="1" xfId="0">
      <alignment vertical="center" wrapText="1"/>
    </xf>
    <xf numFmtId="166" fontId="11" fillId="0" borderId="2" applyAlignment="1" pivotButton="0" quotePrefix="0" xfId="0">
      <alignment vertical="center"/>
    </xf>
    <xf numFmtId="0" fontId="0" fillId="0" borderId="24" pivotButton="0" quotePrefix="0" xfId="0"/>
    <xf numFmtId="172" fontId="23" fillId="0" borderId="4" applyAlignment="1" pivotButton="0" quotePrefix="0" xfId="0">
      <alignment horizontal="center" vertical="center"/>
    </xf>
    <xf numFmtId="170" fontId="23" fillId="0" borderId="28" applyAlignment="1" pivotButton="0" quotePrefix="0" xfId="0">
      <alignment horizontal="right" vertical="center"/>
    </xf>
    <xf numFmtId="168" fontId="23" fillId="0" borderId="4" applyAlignment="1" pivotButton="0" quotePrefix="1" xfId="0">
      <alignment vertical="center" wrapText="1"/>
    </xf>
    <xf numFmtId="0" fontId="0" fillId="0" borderId="6" pivotButton="0" quotePrefix="0" xfId="0"/>
    <xf numFmtId="0" fontId="8" fillId="0" borderId="31" applyAlignment="1" pivotButton="0" quotePrefix="0" xfId="0">
      <alignment horizontal="center" vertical="center" wrapText="1"/>
    </xf>
    <xf numFmtId="0" fontId="0" fillId="0" borderId="14" pivotButton="0" quotePrefix="0" xfId="0"/>
    <xf numFmtId="170" fontId="8" fillId="0" borderId="28" applyAlignment="1" pivotButton="0" quotePrefix="0" xfId="0">
      <alignment vertical="center" wrapText="1"/>
    </xf>
    <xf numFmtId="167" fontId="8" fillId="0" borderId="3" applyAlignment="1" pivotButton="0" quotePrefix="0" xfId="0">
      <alignment vertical="center" wrapText="1"/>
    </xf>
    <xf numFmtId="169" fontId="7" fillId="0" borderId="2" applyAlignment="1" pivotButton="0" quotePrefix="0" xfId="0">
      <alignment vertical="center"/>
    </xf>
    <xf numFmtId="0" fontId="20" fillId="6" borderId="33" applyAlignment="1" pivotButton="0" quotePrefix="0" xfId="0">
      <alignment horizontal="center" vertical="center"/>
    </xf>
    <xf numFmtId="0" fontId="0" fillId="0" borderId="34" pivotButton="0" quotePrefix="0" xfId="0"/>
    <xf numFmtId="170" fontId="20" fillId="6" borderId="35" applyAlignment="1" pivotButton="0" quotePrefix="0" xfId="0">
      <alignment horizontal="right" vertical="center"/>
    </xf>
    <xf numFmtId="0" fontId="0" fillId="0" borderId="15" pivotButton="0" quotePrefix="0" xfId="0"/>
    <xf numFmtId="168" fontId="20" fillId="6" borderId="19" applyAlignment="1" pivotButton="0" quotePrefix="0" xfId="0">
      <alignment vertical="center"/>
    </xf>
    <xf numFmtId="0" fontId="0" fillId="0" borderId="29" pivotButton="0" quotePrefix="0" xfId="0"/>
    <xf numFmtId="0" fontId="0" fillId="0" borderId="20" pivotButton="0" quotePrefix="0" xfId="0"/>
    <xf numFmtId="0" fontId="0" fillId="0" borderId="7" pivotButton="0" quotePrefix="0" xfId="0"/>
    <xf numFmtId="0" fontId="15" fillId="0" borderId="36" applyAlignment="1" pivotButton="0" quotePrefix="0" xfId="0">
      <alignment horizontal="left" vertical="center" wrapText="1"/>
    </xf>
    <xf numFmtId="0" fontId="0" fillId="0" borderId="8" pivotButton="0" quotePrefix="0" xfId="0"/>
    <xf numFmtId="0" fontId="0" fillId="0" borderId="10" pivotButton="0" quotePrefix="0" xfId="0"/>
    <xf numFmtId="165" fontId="12" fillId="0" borderId="4" applyAlignment="1" pivotButton="0" quotePrefix="0" xfId="0">
      <alignment vertical="center" wrapText="1"/>
    </xf>
    <xf numFmtId="165" fontId="12" fillId="0" borderId="3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0" fillId="0" borderId="11" pivotButton="0" quotePrefix="0" xfId="0"/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0" fontId="0" fillId="0" borderId="12" pivotButton="0" quotePrefix="0" xfId="0"/>
    <xf numFmtId="173" fontId="11" fillId="0" borderId="1" applyAlignment="1" pivotButton="0" quotePrefix="0" xfId="0">
      <alignment vertical="center"/>
    </xf>
  </cellXfs>
  <cellStyles count="28">
    <cellStyle name="표준" xfId="0" builtinId="0"/>
    <cellStyle name="백분율 2" xfId="1"/>
    <cellStyle name="쉼표 [0]" xfId="2" builtinId="6"/>
    <cellStyle name="쉼표 [0] 2" xfId="3"/>
    <cellStyle name="쉼표 [0] 3" xfId="4"/>
    <cellStyle name="쉼표 [0] 4" xfId="5"/>
    <cellStyle name="쉼표 [0] 5" xfId="6"/>
    <cellStyle name="스타일 1" xfId="7"/>
    <cellStyle name="표준 2" xfId="8"/>
    <cellStyle name="표준 3" xfId="9"/>
    <cellStyle name="표준 4" xfId="10"/>
    <cellStyle name="쉼표 [0] 2 2" xfId="11"/>
    <cellStyle name="쉼표 [0] 3 2" xfId="12"/>
    <cellStyle name="쉼표 [0] 4 2" xfId="13"/>
    <cellStyle name="쉼표 [0] 5 2" xfId="14"/>
    <cellStyle name="쉼표 [0] 6" xfId="15"/>
    <cellStyle name="표준 5" xfId="16"/>
    <cellStyle name="표준 6" xfId="17"/>
    <cellStyle name="표준 2 2" xfId="18"/>
    <cellStyle name="쉼표 [0] 2 3" xfId="19"/>
    <cellStyle name="쉼표 [0] 3 3" xfId="20"/>
    <cellStyle name="쉼표 [0] 4 3" xfId="21"/>
    <cellStyle name="쉼표 [0] 5 3" xfId="22"/>
    <cellStyle name="표준 5 2" xfId="23"/>
    <cellStyle name="표준 6 2" xfId="24"/>
    <cellStyle name="통화 [0] 2" xfId="25"/>
    <cellStyle name="표준 7" xfId="26"/>
    <cellStyle name="표준 8" xfId="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4</col>
      <colOff>637443</colOff>
      <row>4</row>
      <rowOff>184384</rowOff>
    </from>
    <to>
      <col>5</col>
      <colOff>410308</colOff>
      <row>7</row>
      <rowOff>103787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436578" y="1972153"/>
          <a:ext cx="571499" cy="49090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232019</colOff>
      <row>0</row>
      <rowOff>217364</rowOff>
    </from>
    <to>
      <col>1</col>
      <colOff>1386011</colOff>
      <row>0</row>
      <rowOff>788865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232019" y="217364"/>
          <a:ext cx="2038107" cy="57150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https://o365skt-my.sharepoint.com/&#50504;&#54665;&#48512;_&#44228;&#50557;/windows/TEMP/SUN%20&#44204;&#51201;%20U60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3"/>
    <outlinePr summaryBelow="1" summaryRight="1"/>
    <pageSetUpPr fitToPage="1"/>
  </sheetPr>
  <dimension ref="A1:I34"/>
  <sheetViews>
    <sheetView view="pageBreakPreview" zoomScale="130" zoomScaleNormal="100" zoomScaleSheetLayoutView="130" workbookViewId="0">
      <selection activeCell="B5" sqref="B5"/>
    </sheetView>
  </sheetViews>
  <sheetFormatPr baseColWidth="8" defaultColWidth="8.88671875" defaultRowHeight="16.5"/>
  <cols>
    <col width="11.5546875" customWidth="1" style="1" min="1" max="1"/>
    <col width="21.77734375" customWidth="1" style="1" min="2" max="2"/>
    <col width="9.6640625" customWidth="1" style="1" min="3" max="3"/>
    <col width="13" bestFit="1" customWidth="1" style="1" min="4" max="4"/>
    <col width="9.33203125" bestFit="1" customWidth="1" style="1" min="5" max="5"/>
    <col width="7.44140625" customWidth="1" style="1" min="6" max="6"/>
    <col width="33.109375" customWidth="1" style="1" min="7" max="7"/>
    <col width="12" bestFit="1" customWidth="1" style="1" min="8" max="8"/>
    <col width="10.44140625" bestFit="1" customWidth="1" style="1" min="9" max="9"/>
    <col width="8.88671875" customWidth="1" style="1" min="10" max="16384"/>
  </cols>
  <sheetData>
    <row r="1" ht="70.5" customHeight="1" s="89">
      <c r="A1" s="79" t="n"/>
    </row>
    <row r="2" ht="50.25" customHeight="1" s="89">
      <c r="A2" s="80" t="inlineStr">
        <is>
          <r>
            <rPr>
              <rFont val="맑은 고딕"/>
              <b val="1"/>
              <color rgb="FF3F3B3A"/>
              <sz val="22"/>
            </rPr>
            <t>견 적 서</t>
          </r>
          <r>
            <rPr>
              <rFont val="맑은 고딕"/>
              <b val="1"/>
              <color rgb="FF3F3B3A"/>
              <sz val="16"/>
            </rPr>
            <t xml:space="preserve">
(국내 장기 여행 경험자 조사)</t>
          </r>
        </is>
      </c>
    </row>
    <row r="3" ht="5.25" customHeight="1" s="89">
      <c r="A3" s="82" t="n"/>
    </row>
    <row r="4" ht="15" customHeight="1" s="89">
      <c r="A4" s="83" t="n"/>
      <c r="B4" s="83" t="n"/>
      <c r="C4" s="83" t="n"/>
      <c r="D4" s="83" t="n"/>
      <c r="E4" s="83" t="n"/>
      <c r="F4" s="83" t="n"/>
    </row>
    <row r="5" ht="15" customHeight="1" s="89">
      <c r="A5" s="2" t="inlineStr">
        <is>
          <t>문  서   번  호</t>
        </is>
      </c>
      <c r="B5" s="84" t="inlineStr">
        <is>
          <t>2026-NS08001</t>
        </is>
      </c>
      <c r="C5" s="84" t="n"/>
      <c r="D5" s="84" t="inlineStr">
        <is>
          <t xml:space="preserve">회    사    명 </t>
        </is>
      </c>
      <c r="E5" s="85" t="inlineStr">
        <is>
          <t>나모웹비즈㈜</t>
        </is>
      </c>
      <c r="G5" s="90" t="n"/>
    </row>
    <row r="6" ht="15" customHeight="1" s="89">
      <c r="A6" s="2" t="inlineStr">
        <is>
          <t>수            신</t>
        </is>
      </c>
      <c r="B6" s="84" t="inlineStr">
        <is>
          <t>전주대학교</t>
        </is>
      </c>
      <c r="C6" s="84" t="n"/>
      <c r="D6" s="84" t="inlineStr">
        <is>
          <t>대           표</t>
        </is>
      </c>
      <c r="E6" s="85" t="inlineStr">
        <is>
          <t>진 병 각</t>
        </is>
      </c>
      <c r="G6" s="90" t="n"/>
    </row>
    <row r="7" ht="15" customHeight="1" s="89">
      <c r="A7" s="2" t="inlineStr">
        <is>
          <t>참            조</t>
        </is>
      </c>
      <c r="B7" s="84" t="inlineStr">
        <is>
          <t>임종훈</t>
        </is>
      </c>
      <c r="C7" s="84" t="n"/>
      <c r="D7" s="86" t="inlineStr">
        <is>
          <t>사업자 번호</t>
        </is>
      </c>
      <c r="E7" s="87" t="inlineStr">
        <is>
          <t>215-87-91517</t>
        </is>
      </c>
      <c r="G7" s="90" t="n"/>
    </row>
    <row r="8" ht="15" customHeight="1" s="89">
      <c r="A8" s="2" t="inlineStr">
        <is>
          <t>발     행    일</t>
        </is>
      </c>
      <c r="B8" s="91" t="inlineStr">
        <is>
          <t>2026-08-05</t>
        </is>
      </c>
      <c r="C8" s="84" t="n"/>
      <c r="D8" s="86" t="inlineStr">
        <is>
          <t>업           태</t>
        </is>
      </c>
      <c r="E8" s="87" t="inlineStr">
        <is>
          <t>서비스</t>
        </is>
      </c>
      <c r="G8" s="90" t="n"/>
    </row>
    <row r="9" ht="15" customHeight="1" s="89">
      <c r="A9" s="5" t="inlineStr">
        <is>
          <t>발     신    자</t>
        </is>
      </c>
      <c r="B9" s="24" t="inlineStr">
        <is>
          <t>진병각</t>
        </is>
      </c>
      <c r="C9" s="84" t="n"/>
      <c r="D9" s="86" t="inlineStr">
        <is>
          <t>종           목</t>
        </is>
      </c>
      <c r="E9" s="87" t="inlineStr">
        <is>
          <t>소프트웨어자문개발공급</t>
        </is>
      </c>
      <c r="G9" s="90" t="n"/>
      <c r="H9" s="19" t="n">
        <v>1</v>
      </c>
    </row>
    <row r="10" ht="15" customHeight="1" s="89">
      <c r="A10" s="2" t="n"/>
      <c r="B10" s="84" t="inlineStr">
        <is>
          <t>T : 02-431-4031, F : 0505-055-4031</t>
        </is>
      </c>
      <c r="C10" s="84" t="n"/>
      <c r="D10" s="86" t="inlineStr">
        <is>
          <t>주           소</t>
        </is>
      </c>
      <c r="E10" s="87" t="inlineStr">
        <is>
          <t>서울시 송파구 법원로128 문정 SK V1 B-1014</t>
        </is>
      </c>
      <c r="G10" s="90" t="n"/>
    </row>
    <row r="11" ht="15" customHeight="1" s="89">
      <c r="A11" s="11" t="inlineStr">
        <is>
          <t xml:space="preserve">                   </t>
        </is>
      </c>
      <c r="B11" s="11" t="inlineStr">
        <is>
          <t>Email : cyranojin@namowebiz.com</t>
        </is>
      </c>
      <c r="C11" s="84" t="n"/>
      <c r="D11" s="84" t="n"/>
      <c r="E11" s="84" t="n"/>
      <c r="F11" s="84" t="n"/>
    </row>
    <row r="12" ht="15" customHeight="1" s="89">
      <c r="C12" s="11" t="n"/>
      <c r="D12" s="11" t="n"/>
      <c r="E12" s="11" t="n"/>
      <c r="F12" s="11" t="n"/>
      <c r="G12" s="11" t="n"/>
    </row>
    <row r="13" ht="15" customHeight="1" s="89">
      <c r="A13" s="78" t="inlineStr">
        <is>
          <t xml:space="preserve">귀 사의 일익 번창하심을 기원합니다.  아래와 같이 명세하여 견적서를 송부하오니 업무 참조 바랍니다.        </t>
        </is>
      </c>
      <c r="B13" s="92" t="n"/>
      <c r="C13" s="92" t="n"/>
      <c r="D13" s="92" t="n"/>
      <c r="E13" s="92" t="n"/>
      <c r="F13" s="92" t="n"/>
      <c r="G13" s="92" t="n"/>
      <c r="H13" s="1" t="n">
        <v>20530000</v>
      </c>
      <c r="I13" s="93">
        <f>H13/1.1</f>
        <v/>
      </c>
    </row>
    <row r="14" ht="15" customHeight="1" s="89">
      <c r="A14" s="64" t="n"/>
      <c r="B14" s="94" t="n"/>
      <c r="C14" s="94" t="n"/>
      <c r="D14" s="94" t="n"/>
      <c r="E14" s="94" t="n"/>
      <c r="F14" s="94" t="n"/>
      <c r="G14" s="95" t="n"/>
      <c r="H14" s="1">
        <f>H13*0.95</f>
        <v/>
      </c>
      <c r="I14" s="93">
        <f>H14/1.1</f>
        <v/>
      </c>
    </row>
    <row r="15">
      <c r="A15" s="15" t="inlineStr">
        <is>
          <t>구분</t>
        </is>
      </c>
      <c r="B15" s="65" t="inlineStr">
        <is>
          <t>항목</t>
        </is>
      </c>
      <c r="C15" s="15" t="inlineStr">
        <is>
          <t>수량</t>
        </is>
      </c>
      <c r="D15" s="15" t="inlineStr">
        <is>
          <t>단가</t>
        </is>
      </c>
      <c r="E15" s="96" t="inlineStr">
        <is>
          <t>공급가</t>
        </is>
      </c>
      <c r="F15" s="97" t="n"/>
      <c r="G15" s="98" t="inlineStr">
        <is>
          <t xml:space="preserve">비고 </t>
        </is>
      </c>
      <c r="H15" s="3" t="n"/>
    </row>
    <row r="16" ht="97.5" customHeight="1" s="89">
      <c r="A16" s="99" t="inlineStr">
        <is>
          <t>Survey</t>
        </is>
      </c>
      <c r="B16" s="27" t="inlineStr">
        <is>
          <t>최근 1년 이내 국내 여행 3일이상 경험 이력자 대상 만족도 조사</t>
        </is>
      </c>
      <c r="C16" s="100" t="inlineStr">
        <is>
          <t>500 건</t>
        </is>
      </c>
      <c r="D16" s="101" t="n">
        <v>2000</v>
      </c>
      <c r="E16" s="102" t="n">
        <v>1000000</v>
      </c>
      <c r="F16" s="97" t="n"/>
      <c r="G16" s="103" t="inlineStr">
        <is>
          <t>제공자료 : 설문응답결과 Raw data (Origin)</t>
        </is>
      </c>
      <c r="H16" s="104">
        <f>C16*D16*E16</f>
        <v/>
      </c>
    </row>
    <row r="17" hidden="1" ht="60" customHeight="1" s="89">
      <c r="A17" s="105" t="n"/>
      <c r="B17" s="27" t="n"/>
      <c r="C17" s="106" t="n"/>
      <c r="D17" s="101" t="n"/>
      <c r="E17" s="107" t="n"/>
      <c r="F17" s="97" t="n"/>
      <c r="G17" s="108" t="n"/>
      <c r="H17" s="104">
        <f>C17*D17*E17</f>
        <v/>
      </c>
    </row>
    <row r="18" customFormat="1" s="14">
      <c r="A18" s="109" t="n"/>
      <c r="B18" s="110" t="inlineStr">
        <is>
          <t>소계</t>
        </is>
      </c>
      <c r="C18" s="111" t="n"/>
      <c r="D18" s="97" t="n"/>
      <c r="E18" s="112">
        <f>SUM(E16:F17)</f>
        <v/>
      </c>
      <c r="F18" s="97" t="n"/>
      <c r="G18" s="113" t="n"/>
      <c r="H18" s="114" t="n"/>
    </row>
    <row r="19" ht="20.25" customHeight="1" s="89">
      <c r="A19" s="115" t="inlineStr">
        <is>
          <t>견적가</t>
        </is>
      </c>
      <c r="B19" s="111" t="n"/>
      <c r="C19" s="111" t="n"/>
      <c r="D19" s="116" t="n"/>
      <c r="E19" s="117">
        <f>E18</f>
        <v/>
      </c>
      <c r="F19" s="118" t="n"/>
      <c r="G19" s="119" t="inlineStr">
        <is>
          <t xml:space="preserve"> - VAT별도</t>
        </is>
      </c>
    </row>
    <row r="20" ht="271.5" customHeight="1" s="89">
      <c r="A20" s="51" t="inlineStr">
        <is>
          <t xml:space="preserve">
O 조사 범위 
   - 조사 대상: 전국 20세 이상 여행 관심사 대상
   - 조사 방법: SKT AI Survey 플랫폼 활용한 Pull 방식
   - 조사 규모: 500샘플 이내 (30 문항 내외)
</t>
        </is>
      </c>
      <c r="B20" s="120" t="n"/>
      <c r="C20" s="120" t="n"/>
      <c r="D20" s="120" t="n"/>
      <c r="E20" s="120" t="n"/>
      <c r="F20" s="120" t="n"/>
      <c r="G20" s="121" t="n"/>
      <c r="H20" s="3" t="n"/>
    </row>
    <row r="21" ht="41.25" customHeight="1" s="89">
      <c r="A21" s="54" t="inlineStr">
        <is>
          <t xml:space="preserve">              
              [발주 확인]
                  * 당사는 이 견적서 상의 가격 및 조건들을 수용하고 이 견적서를 추가계약 날인전에 공식 발주서로 대신하고자 합니다.</t>
        </is>
      </c>
      <c r="H21" s="3" t="n"/>
    </row>
    <row r="22" ht="72.75" customHeight="1" s="89">
      <c r="A22" s="21" t="n"/>
      <c r="B22" s="21" t="n"/>
      <c r="C22" s="22" t="n"/>
      <c r="D22" s="56" t="inlineStr">
        <is>
          <t xml:space="preserve">
회사명 :
사업자등록번호 : 
주소 :
대표자 :                                    (인)</t>
        </is>
      </c>
      <c r="E22" s="122" t="n"/>
      <c r="F22" s="122" t="n"/>
      <c r="G22" s="122" t="n"/>
      <c r="H22" s="3" t="n"/>
    </row>
    <row r="23" hidden="1" ht="6" customHeight="1" s="89">
      <c r="A23" s="32" t="n"/>
      <c r="B23" s="32" t="n"/>
      <c r="C23" s="33" t="n"/>
      <c r="D23" s="54" t="n"/>
      <c r="E23" s="54" t="n"/>
      <c r="F23" s="55" t="n"/>
      <c r="G23" s="55" t="n"/>
    </row>
    <row r="24" hidden="1" ht="21" customHeight="1" s="89">
      <c r="A24" s="59" t="inlineStr">
        <is>
          <t>특이 사항</t>
        </is>
      </c>
      <c r="B24" s="123" t="inlineStr">
        <is>
          <t>* 인건비 산정은 한국소프트웨어 산업협회의 2013년 SW 기술자 노임단가 기준임</t>
        </is>
      </c>
      <c r="C24" s="122" t="n"/>
      <c r="D24" s="122" t="n"/>
      <c r="E24" s="122" t="n"/>
      <c r="F24" s="122" t="n"/>
      <c r="G24" s="124" t="n"/>
    </row>
    <row r="25" hidden="1" ht="38.25" customHeight="1" s="89">
      <c r="A25" s="125" t="n"/>
      <c r="B25" s="13" t="inlineStr">
        <is>
          <t>인력 기준</t>
        </is>
      </c>
      <c r="C25" s="6" t="inlineStr">
        <is>
          <t>월 인건비
(A)</t>
        </is>
      </c>
      <c r="D25" s="6" t="inlineStr">
        <is>
          <t>제경비(A*110%=B)</t>
        </is>
      </c>
      <c r="E25" s="13" t="n"/>
      <c r="F25" s="13" t="inlineStr">
        <is>
          <t>기술료
((A+B)*20%=
C)</t>
        </is>
      </c>
      <c r="G25" s="7" t="inlineStr">
        <is>
          <t>계(D=A+B+C)</t>
        </is>
      </c>
    </row>
    <row r="26" hidden="1" ht="16.5" customHeight="1" s="89">
      <c r="A26" s="125" t="n"/>
      <c r="B26" s="8" t="inlineStr">
        <is>
          <t>초급기능사</t>
        </is>
      </c>
      <c r="C26" s="126">
        <f>#REF!*20</f>
        <v/>
      </c>
      <c r="D26" s="126">
        <f>C26*110%</f>
        <v/>
      </c>
      <c r="E26" s="127" t="n"/>
      <c r="F26" s="127">
        <f>(C26+D26)*20%</f>
        <v/>
      </c>
      <c r="G26" s="128">
        <f>C26+D26+F26</f>
        <v/>
      </c>
    </row>
    <row r="27" hidden="1" ht="16.5" customHeight="1" s="89">
      <c r="A27" s="125" t="n"/>
      <c r="B27" s="8" t="inlineStr">
        <is>
          <t>중급기능사</t>
        </is>
      </c>
      <c r="C27" s="126">
        <f>#REF!*20</f>
        <v/>
      </c>
      <c r="D27" s="126">
        <f>C27*110%</f>
        <v/>
      </c>
      <c r="E27" s="127" t="n"/>
      <c r="F27" s="127">
        <f>(C27+D27)*20%</f>
        <v/>
      </c>
      <c r="G27" s="128">
        <f>C27+D27+F27</f>
        <v/>
      </c>
    </row>
    <row r="28" hidden="1" s="89">
      <c r="A28" s="125" t="n"/>
      <c r="B28" s="8" t="inlineStr">
        <is>
          <t>고급기능사</t>
        </is>
      </c>
      <c r="C28" s="126">
        <f>#REF!*20</f>
        <v/>
      </c>
      <c r="D28" s="126">
        <f>C28*110%</f>
        <v/>
      </c>
      <c r="E28" s="127" t="n"/>
      <c r="F28" s="127">
        <f>(C28+D28)*20%</f>
        <v/>
      </c>
      <c r="G28" s="128">
        <f>C28+D28+F28</f>
        <v/>
      </c>
    </row>
    <row r="29" hidden="1" s="89">
      <c r="A29" s="125" t="n"/>
      <c r="B29" s="8" t="inlineStr">
        <is>
          <t>초급기술자</t>
        </is>
      </c>
      <c r="C29" s="126">
        <f>#REF!*20</f>
        <v/>
      </c>
      <c r="D29" s="126">
        <f>C29*110%</f>
        <v/>
      </c>
      <c r="E29" s="127" t="n"/>
      <c r="F29" s="127">
        <f>(C29+D29)*20%</f>
        <v/>
      </c>
      <c r="G29" s="128">
        <f>C29+D29+F29</f>
        <v/>
      </c>
    </row>
    <row r="30" hidden="1" s="89">
      <c r="A30" s="125" t="n"/>
      <c r="B30" s="8" t="inlineStr">
        <is>
          <t>중급기술자</t>
        </is>
      </c>
      <c r="C30" s="126">
        <f>#REF!*20</f>
        <v/>
      </c>
      <c r="D30" s="126">
        <f>C30*110%</f>
        <v/>
      </c>
      <c r="E30" s="127" t="n"/>
      <c r="F30" s="127">
        <f>(C30+D30)*20%</f>
        <v/>
      </c>
      <c r="G30" s="128">
        <f>C30+D30+F30</f>
        <v/>
      </c>
    </row>
    <row r="31" hidden="1" s="89">
      <c r="A31" s="125" t="n"/>
      <c r="B31" s="8" t="inlineStr">
        <is>
          <t>고급기술자</t>
        </is>
      </c>
      <c r="C31" s="126">
        <f>#REF!*20</f>
        <v/>
      </c>
      <c r="D31" s="126">
        <f>C31*110%</f>
        <v/>
      </c>
      <c r="E31" s="127" t="n"/>
      <c r="F31" s="127">
        <f>(C31+D31)*20%</f>
        <v/>
      </c>
      <c r="G31" s="128">
        <f>C31+D31+F31</f>
        <v/>
      </c>
    </row>
    <row r="32" hidden="1" s="89">
      <c r="A32" s="129" t="n"/>
      <c r="B32" s="8" t="inlineStr">
        <is>
          <t>특급기술자</t>
        </is>
      </c>
      <c r="C32" s="126">
        <f>#REF!*20</f>
        <v/>
      </c>
      <c r="D32" s="126">
        <f>C32*110%</f>
        <v/>
      </c>
      <c r="E32" s="127" t="n"/>
      <c r="F32" s="127">
        <f>(C32+D32)*20%</f>
        <v/>
      </c>
      <c r="G32" s="128">
        <f>C32+D32+F32</f>
        <v/>
      </c>
    </row>
    <row r="33" ht="8.25" customHeight="1" s="89">
      <c r="A33" s="34" t="n"/>
      <c r="B33" s="35" t="n"/>
      <c r="C33" s="130" t="n"/>
      <c r="D33" s="130" t="n"/>
      <c r="E33" s="130" t="n"/>
      <c r="F33" s="130" t="n"/>
      <c r="G33" s="131" t="n"/>
    </row>
    <row r="34" ht="3.75" customHeight="1" s="89">
      <c r="A34" s="45" t="n"/>
      <c r="B34" s="92" t="n"/>
      <c r="C34" s="92" t="n"/>
      <c r="D34" s="92" t="n"/>
      <c r="E34" s="92" t="n"/>
      <c r="F34" s="92" t="n"/>
      <c r="G34" s="132" t="n"/>
    </row>
  </sheetData>
  <mergeCells count="27">
    <mergeCell ref="F4:G4"/>
    <mergeCell ref="E10:G10"/>
    <mergeCell ref="F11:G11"/>
    <mergeCell ref="A14:G14"/>
    <mergeCell ref="A20:G20"/>
    <mergeCell ref="E9:G9"/>
    <mergeCell ref="A19:D19"/>
    <mergeCell ref="E17:F17"/>
    <mergeCell ref="E6:G6"/>
    <mergeCell ref="A13:G13"/>
    <mergeCell ref="A34:G34"/>
    <mergeCell ref="E19:F19"/>
    <mergeCell ref="E7:G7"/>
    <mergeCell ref="D22:G22"/>
    <mergeCell ref="B24:G24"/>
    <mergeCell ref="A1:G1"/>
    <mergeCell ref="E15:F15"/>
    <mergeCell ref="E16:F16"/>
    <mergeCell ref="A16:A18"/>
    <mergeCell ref="A3:G3"/>
    <mergeCell ref="E5:G5"/>
    <mergeCell ref="A21:G21"/>
    <mergeCell ref="A24:A32"/>
    <mergeCell ref="E8:G8"/>
    <mergeCell ref="B18:D18"/>
    <mergeCell ref="A2:G2"/>
    <mergeCell ref="E18:F18"/>
  </mergeCells>
  <printOptions horizontalCentered="1"/>
  <pageMargins left="0.03937007874015748" right="0.03937007874015748" top="0.03937007874015748" bottom="0.03937007874015748" header="0" footer="0"/>
  <pageSetup orientation="portrait" paperSize="9" scale="82" fitToHeight="0"/>
  <headerFooter>
    <oddHeader/>
    <oddFooter>&amp;R&amp;G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Cyrano Jin</dc:creator>
  <dcterms:created xmlns:dcterms="http://purl.org/dc/terms/" xmlns:xsi="http://www.w3.org/2001/XMLSchema-instance" xsi:type="dcterms:W3CDTF">2003-07-12T01:22:03Z</dcterms:created>
  <dcterms:modified xmlns:dcterms="http://purl.org/dc/terms/" xmlns:xsi="http://www.w3.org/2001/XMLSchema-instance" xsi:type="dcterms:W3CDTF">2026-08-05T04:12:56Z</dcterms:modified>
  <cp:lastModifiedBy>진병각</cp:lastModifiedBy>
  <cp:lastPrinted>2026-03-31T01:36:13Z</cp:lastPrinted>
</cp:coreProperties>
</file>